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"/>
    </mc:Choice>
  </mc:AlternateContent>
  <xr:revisionPtr revIDLastSave="0" documentId="13_ncr:1_{A0BFD845-D2B7-4B22-B2E1-0996E66EF30D}" xr6:coauthVersionLast="47" xr6:coauthVersionMax="47" xr10:uidLastSave="{00000000-0000-0000-0000-000000000000}"/>
  <workbookProtection workbookAlgorithmName="SHA-512" workbookHashValue="IsnC6XBbokC4z3scsI3oWha04vKR7Bb2fPzZJyEmD7mg1beQmjd+LGX1dr84jnaRuIBxlpQzXRMKH2w3JvY9bg==" workbookSaltValue="BnMKy13xVHnYu9DeAd69qg==" workbookSpinCount="100000" lockStructure="1"/>
  <bookViews>
    <workbookView xWindow="-120" yWindow="-120" windowWidth="29040" windowHeight="15840" xr2:uid="{E525B18D-2607-4350-B97D-04730DEC5EE8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K4" i="2"/>
  <c r="I5" i="2"/>
  <c r="K5" i="2"/>
  <c r="O5" i="2" s="1"/>
  <c r="I6" i="2"/>
  <c r="K6" i="2"/>
  <c r="O6" i="2" s="1"/>
  <c r="D7" i="2"/>
  <c r="G7" i="2"/>
  <c r="H7" i="2"/>
  <c r="J7" i="2"/>
  <c r="L7" i="2"/>
  <c r="M7" i="2"/>
  <c r="N7" i="2"/>
  <c r="P5" i="2" l="1"/>
  <c r="I8" i="2"/>
  <c r="I9" i="2"/>
  <c r="P6" i="2"/>
  <c r="P4" i="2"/>
  <c r="K7" i="2"/>
  <c r="O4" i="2"/>
  <c r="N9" i="2" l="1"/>
  <c r="P9" i="2"/>
</calcChain>
</file>

<file path=xl/sharedStrings.xml><?xml version="1.0" encoding="utf-8"?>
<sst xmlns="http://schemas.openxmlformats.org/spreadsheetml/2006/main" count="51" uniqueCount="45">
  <si>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</si>
  <si>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</si>
  <si>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</si>
  <si>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</si>
  <si>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</si>
  <si>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</si>
  <si>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</si>
  <si>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</si>
  <si>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</si>
  <si>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</si>
  <si>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</si>
  <si>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</si>
  <si>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Net Acres</t>
  </si>
  <si>
    <t>Total Acres</t>
  </si>
  <si>
    <t>Dollars/Acre</t>
  </si>
  <si>
    <t>Dollars/SqFt</t>
  </si>
  <si>
    <t>Liber/Page</t>
  </si>
  <si>
    <t>Land Table</t>
  </si>
  <si>
    <t>Class</t>
  </si>
  <si>
    <t>Rate Group 1</t>
  </si>
  <si>
    <t>Rate Group 2</t>
  </si>
  <si>
    <t>Rate Group 3</t>
  </si>
  <si>
    <t>050-016-300-001-00</t>
  </si>
  <si>
    <t>4758 MILLER RD</t>
  </si>
  <si>
    <t>WD</t>
  </si>
  <si>
    <t>09-FAMILY</t>
  </si>
  <si>
    <t>AGRICULTURAL</t>
  </si>
  <si>
    <t>101</t>
  </si>
  <si>
    <t>050-023-400-005-00</t>
  </si>
  <si>
    <t>135 N BINDER RD</t>
  </si>
  <si>
    <t>03-ARM'S LENGTH</t>
  </si>
  <si>
    <t>401</t>
  </si>
  <si>
    <t>050-025-400-003-25</t>
  </si>
  <si>
    <t>YOUNGS RD</t>
  </si>
  <si>
    <t>LC</t>
  </si>
  <si>
    <t>102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</si>
  <si>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</si>
  <si>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</si>
  <si>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</si>
  <si>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</si>
  <si>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</si>
  <si>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</si>
  <si>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</si>
  <si>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Using $2,100/ Acre</t>
  </si>
  <si>
    <t>Grant Agricultural Land Values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</si>
</sst>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</numFmts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40" fontId="3" fillId="0" borderId="0" xfId="0" applyNumberFormat="1" applyFont="1"/>
    <xf numFmtId="8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E4F5-F54D-4A9E-AB52-66815BC84DE7}">
  <dimension ref="A1:BB11"/>
  <sheetViews>
    <sheetView tabSelected="1" workbookViewId="0">
      <selection activeCell="P22" sqref="P22"/>
    </sheetView>
  </sheetViews>
  <sheetFormatPr defaultRowHeight="15" x14ac:dyDescent="0.25"/>
  <cols>
    <col min="1" max="1" width="18.140625" bestFit="1" customWidth="1"/>
    <col min="2" max="2" width="15.85546875" bestFit="1" customWidth="1"/>
    <col min="3" max="3" width="9.28515625" style="18" bestFit="1" customWidth="1"/>
    <col min="4" max="4" width="9.5703125" style="8" bestFit="1" customWidth="1"/>
    <col min="5" max="5" width="5.5703125" bestFit="1" customWidth="1"/>
    <col min="6" max="6" width="16.7109375" bestFit="1" customWidth="1"/>
    <col min="7" max="7" width="10.140625" style="8" bestFit="1" customWidth="1"/>
    <col min="8" max="8" width="12.7109375" style="8" bestFit="1" customWidth="1"/>
    <col min="9" max="9" width="12.42578125" style="13" customWidth="1"/>
    <col min="10" max="10" width="13.42578125" style="8" bestFit="1" customWidth="1"/>
    <col min="11" max="11" width="13.28515625" style="8" bestFit="1" customWidth="1"/>
    <col min="12" max="12" width="14.42578125" style="8" bestFit="1" customWidth="1"/>
    <col min="13" max="13" width="14.28515625" style="23" bestFit="1" customWidth="1"/>
    <col min="14" max="14" width="10.7109375" style="23" bestFit="1" customWidth="1"/>
    <col min="15" max="15" width="12" style="8" bestFit="1" customWidth="1"/>
    <col min="16" max="16" width="11.85546875" style="28" bestFit="1" customWidth="1"/>
    <col min="17" max="17" width="11" bestFit="1" customWidth="1"/>
    <col min="18" max="18" width="14.28515625" bestFit="1" customWidth="1"/>
    <col min="19" max="19" width="5.42578125" bestFit="1" customWidth="1"/>
    <col min="20" max="22" width="12.42578125" bestFit="1" customWidth="1"/>
  </cols>
  <sheetData>
    <row r="1" spans="1:54" s="33" customFormat="1" ht="23.25" x14ac:dyDescent="0.35">
      <c r="A1" s="39" t="s">
        <v>44</v>
      </c>
      <c r="C1" s="34"/>
      <c r="D1" s="35"/>
      <c r="G1" s="35"/>
      <c r="H1" s="35"/>
      <c r="I1" s="36"/>
      <c r="J1" s="35"/>
      <c r="K1" s="35"/>
      <c r="L1" s="35"/>
      <c r="M1" s="37"/>
      <c r="N1" s="37"/>
      <c r="O1" s="35"/>
      <c r="P1" s="38"/>
    </row>
    <row r="3" spans="1:54" x14ac:dyDescent="0.25">
      <c r="A3" s="1" t="s">
        <v>0</v>
      </c>
      <c r="B3" s="1" t="s">
        <v>1</v>
      </c>
      <c r="C3" s="17" t="s">
        <v>2</v>
      </c>
      <c r="D3" s="7" t="s">
        <v>3</v>
      </c>
      <c r="E3" s="1" t="s">
        <v>4</v>
      </c>
      <c r="F3" s="1" t="s">
        <v>5</v>
      </c>
      <c r="G3" s="7" t="s">
        <v>6</v>
      </c>
      <c r="H3" s="7" t="s">
        <v>7</v>
      </c>
      <c r="I3" s="12" t="s">
        <v>8</v>
      </c>
      <c r="J3" s="7" t="s">
        <v>9</v>
      </c>
      <c r="K3" s="7" t="s">
        <v>10</v>
      </c>
      <c r="L3" s="7" t="s">
        <v>11</v>
      </c>
      <c r="M3" s="22" t="s">
        <v>12</v>
      </c>
      <c r="N3" s="22" t="s">
        <v>13</v>
      </c>
      <c r="O3" s="7" t="s">
        <v>14</v>
      </c>
      <c r="P3" s="27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x14ac:dyDescent="0.25">
      <c r="A4" t="s">
        <v>22</v>
      </c>
      <c r="B4" t="s">
        <v>23</v>
      </c>
      <c r="C4" s="18">
        <v>44063</v>
      </c>
      <c r="D4" s="8">
        <v>275000</v>
      </c>
      <c r="E4" t="s">
        <v>24</v>
      </c>
      <c r="F4" t="s">
        <v>25</v>
      </c>
      <c r="G4" s="8">
        <v>275000</v>
      </c>
      <c r="H4" s="8">
        <v>130100</v>
      </c>
      <c r="I4" s="13">
        <f>H4/G4*100</f>
        <v>47.309090909090912</v>
      </c>
      <c r="J4" s="8">
        <v>260142</v>
      </c>
      <c r="K4" s="8">
        <f>G4-65142</f>
        <v>209858</v>
      </c>
      <c r="L4" s="8">
        <v>195000</v>
      </c>
      <c r="M4" s="23">
        <v>100</v>
      </c>
      <c r="N4" s="23">
        <v>100</v>
      </c>
      <c r="O4" s="8">
        <f>K4/M4</f>
        <v>2098.58</v>
      </c>
      <c r="P4" s="28">
        <f>K4/M4/43560</f>
        <v>4.8176767676767672E-2</v>
      </c>
      <c r="Q4">
        <v>2020004854</v>
      </c>
      <c r="R4" t="s">
        <v>26</v>
      </c>
      <c r="S4" s="3" t="s">
        <v>27</v>
      </c>
      <c r="AB4" s="2"/>
      <c r="AS4" s="2"/>
      <c r="AU4" s="2"/>
    </row>
    <row r="5" spans="1:54" x14ac:dyDescent="0.25">
      <c r="A5" t="s">
        <v>28</v>
      </c>
      <c r="B5" t="s">
        <v>29</v>
      </c>
      <c r="C5" s="18">
        <v>44459</v>
      </c>
      <c r="D5" s="8">
        <v>188000</v>
      </c>
      <c r="E5" t="s">
        <v>24</v>
      </c>
      <c r="F5" t="s">
        <v>30</v>
      </c>
      <c r="G5" s="8">
        <v>188000</v>
      </c>
      <c r="H5" s="8">
        <v>83800</v>
      </c>
      <c r="I5" s="13">
        <f>H5/G5*100</f>
        <v>44.574468085106382</v>
      </c>
      <c r="J5" s="8">
        <v>167540</v>
      </c>
      <c r="K5" s="8">
        <f>G5-11540</f>
        <v>176460</v>
      </c>
      <c r="L5" s="8">
        <v>156000</v>
      </c>
      <c r="M5" s="23">
        <v>80</v>
      </c>
      <c r="N5" s="23">
        <v>80</v>
      </c>
      <c r="O5" s="8">
        <f>K5/M5</f>
        <v>2205.75</v>
      </c>
      <c r="P5" s="28">
        <f>K5/M5/43560</f>
        <v>5.0637052341597794E-2</v>
      </c>
      <c r="Q5">
        <v>2021006921</v>
      </c>
      <c r="R5" t="s">
        <v>26</v>
      </c>
      <c r="S5" s="3" t="s">
        <v>31</v>
      </c>
    </row>
    <row r="6" spans="1:54" ht="15.75" thickBot="1" x14ac:dyDescent="0.3">
      <c r="A6" t="s">
        <v>32</v>
      </c>
      <c r="B6" t="s">
        <v>33</v>
      </c>
      <c r="C6" s="18">
        <v>44195</v>
      </c>
      <c r="D6" s="8">
        <v>80000</v>
      </c>
      <c r="E6" t="s">
        <v>34</v>
      </c>
      <c r="F6" t="s">
        <v>25</v>
      </c>
      <c r="G6" s="8">
        <v>80000</v>
      </c>
      <c r="H6" s="8">
        <v>39000</v>
      </c>
      <c r="I6" s="13">
        <f>H6/G6*100</f>
        <v>48.75</v>
      </c>
      <c r="J6" s="8">
        <v>78000</v>
      </c>
      <c r="K6" s="8">
        <f>G6-0</f>
        <v>80000</v>
      </c>
      <c r="L6" s="8">
        <v>78000</v>
      </c>
      <c r="M6" s="23">
        <v>40</v>
      </c>
      <c r="N6" s="23">
        <v>40</v>
      </c>
      <c r="O6" s="8">
        <f>K6/M6</f>
        <v>2000</v>
      </c>
      <c r="P6" s="28">
        <f>K6/M6/43560</f>
        <v>4.5913682277318638E-2</v>
      </c>
      <c r="Q6">
        <v>2021000049</v>
      </c>
      <c r="R6" t="s">
        <v>26</v>
      </c>
      <c r="S6" s="3" t="s">
        <v>35</v>
      </c>
    </row>
    <row r="7" spans="1:54" ht="15.75" thickTop="1" x14ac:dyDescent="0.25">
      <c r="A7" s="4"/>
      <c r="B7" s="4"/>
      <c r="C7" s="19" t="s">
        <v>36</v>
      </c>
      <c r="D7" s="9">
        <f>+SUM(D4:D6)</f>
        <v>543000</v>
      </c>
      <c r="E7" s="4"/>
      <c r="F7" s="4"/>
      <c r="G7" s="9">
        <f>+SUM(G4:G6)</f>
        <v>543000</v>
      </c>
      <c r="H7" s="9">
        <f>+SUM(H4:H6)</f>
        <v>252900</v>
      </c>
      <c r="I7" s="14"/>
      <c r="J7" s="9">
        <f>+SUM(J4:J6)</f>
        <v>505682</v>
      </c>
      <c r="K7" s="9">
        <f>+SUM(K4:K6)</f>
        <v>466318</v>
      </c>
      <c r="L7" s="9">
        <f>+SUM(L4:L6)</f>
        <v>429000</v>
      </c>
      <c r="M7" s="24">
        <f>+SUM(M4:M6)</f>
        <v>220</v>
      </c>
      <c r="N7" s="24">
        <f>+SUM(N4:N6)</f>
        <v>220</v>
      </c>
      <c r="O7" s="9"/>
      <c r="P7" s="29"/>
      <c r="Q7" s="4"/>
      <c r="R7" s="4"/>
      <c r="S7" s="4"/>
      <c r="T7" s="4"/>
      <c r="U7" s="4"/>
      <c r="V7" s="4"/>
    </row>
    <row r="8" spans="1:54" x14ac:dyDescent="0.25">
      <c r="A8" s="5"/>
      <c r="B8" s="5"/>
      <c r="C8" s="20"/>
      <c r="D8" s="10"/>
      <c r="E8" s="5"/>
      <c r="F8" s="5"/>
      <c r="G8" s="10"/>
      <c r="H8" s="10" t="s">
        <v>37</v>
      </c>
      <c r="I8" s="15">
        <f>H7/G7*100</f>
        <v>46.574585635359114</v>
      </c>
      <c r="J8" s="10"/>
      <c r="K8" s="10"/>
      <c r="L8" s="10" t="s">
        <v>38</v>
      </c>
      <c r="M8" s="25" t="s">
        <v>38</v>
      </c>
      <c r="N8" s="25"/>
      <c r="O8" s="10" t="s">
        <v>38</v>
      </c>
      <c r="P8" s="30"/>
      <c r="Q8" s="5"/>
      <c r="R8" s="5"/>
      <c r="S8" s="5"/>
      <c r="T8" s="5"/>
      <c r="U8" s="5"/>
      <c r="V8" s="5"/>
    </row>
    <row r="9" spans="1:54" x14ac:dyDescent="0.25">
      <c r="A9" s="6"/>
      <c r="B9" s="6"/>
      <c r="C9" s="21"/>
      <c r="D9" s="11"/>
      <c r="E9" s="6"/>
      <c r="F9" s="6"/>
      <c r="G9" s="11"/>
      <c r="H9" s="11" t="s">
        <v>39</v>
      </c>
      <c r="I9" s="16">
        <f>STDEV(I4:I6)</f>
        <v>2.1209057723064433</v>
      </c>
      <c r="J9" s="11"/>
      <c r="K9" s="11"/>
      <c r="L9" s="11" t="s">
        <v>40</v>
      </c>
      <c r="M9" s="26" t="s">
        <v>41</v>
      </c>
      <c r="N9" s="26">
        <f>K7/M7</f>
        <v>2119.6272727272726</v>
      </c>
      <c r="O9" s="11" t="s">
        <v>42</v>
      </c>
      <c r="P9" s="31">
        <f>K7/M7/43560</f>
        <v>4.8659946573169709E-2</v>
      </c>
      <c r="Q9" s="6"/>
      <c r="R9" s="6"/>
      <c r="S9" s="6"/>
      <c r="T9" s="6"/>
      <c r="U9" s="6"/>
      <c r="V9" s="6"/>
    </row>
    <row r="11" spans="1:54" ht="18.75" x14ac:dyDescent="0.3">
      <c r="A11" s="32" t="s">
        <v>43</v>
      </c>
    </row>
  </sheetData>
  <conditionalFormatting sqref="A4:V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AA41-415F-4C03-8BDE-A92F38A9CC6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2023-01-03T14:49:44Z</cp:lastPrinted>
  <dcterms:created xsi:type="dcterms:W3CDTF">2023-01-03T14:48:40Z</dcterms:created>
  <dcterms:modified xsi:type="dcterms:W3CDTF">2023-03-09T20:49:36Z</dcterms:modified>
</cp:coreProperties>
</file>