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F7E37288-951A-40D7-9DAD-0E583DD4B367}" xr6:coauthVersionLast="47" xr6:coauthVersionMax="47" xr10:uidLastSave="{00000000-0000-0000-0000-000000000000}"/>
  <bookViews>
    <workbookView xWindow="28680" yWindow="-120" windowWidth="29040" windowHeight="15840" xr2:uid="{75300138-796B-428D-9DD2-2127FAD08A82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2" l="1"/>
  <c r="O7" i="2"/>
  <c r="M7" i="2"/>
  <c r="L7" i="2"/>
  <c r="J7" i="2"/>
  <c r="H7" i="2"/>
  <c r="I4" i="2" l="1"/>
  <c r="K4" i="2"/>
  <c r="D7" i="2"/>
  <c r="G7" i="2"/>
  <c r="Q4" i="2" l="1"/>
  <c r="K7" i="2"/>
  <c r="I8" i="2"/>
  <c r="I9" i="2"/>
  <c r="S4" i="2"/>
  <c r="R4" i="2"/>
  <c r="M9" i="2" l="1"/>
  <c r="S9" i="2"/>
  <c r="P9" i="2"/>
</calcChain>
</file>

<file path=xl/sharedStrings.xml><?xml version="1.0" encoding="utf-8"?>
<sst xmlns="http://schemas.openxmlformats.org/spreadsheetml/2006/main" count="57" uniqueCount="52">
  <si>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</si>
  <si>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</si>
  <si>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</si>
  <si>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</si>
  <si>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</si>
  <si>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</si>
  <si>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</si>
  <si>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</si>
  <si>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</si>
  <si>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</si>
  <si>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</si>
  <si>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</si>
  <si>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</si>
  <si>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</si>
  <si>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</si>
  <si>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</si>
  <si>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</si>
  <si>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</si>
  <si>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</si>
  <si>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</si>
  <si>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</si>
  <si>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</si>
  <si>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</si>
  <si>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</si>
  <si>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Class</t>
  </si>
  <si>
    <t>WD</t>
  </si>
  <si>
    <t>03-ARM'S LENGTH</t>
  </si>
  <si>
    <t>10</t>
  </si>
  <si>
    <t>CHAPPEL LAKE WATERFRONT</t>
  </si>
  <si>
    <t>401</t>
  </si>
  <si>
    <t>051-W20-000-011-00</t>
  </si>
  <si>
    <t>1617 CHAPPEL WOODS TRAIL</t>
  </si>
  <si>
    <t>19-MULTI PARCEL ARM'S LENGTH</t>
  </si>
  <si>
    <t>051-W20-000-012-00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</si>
  <si>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</si>
  <si>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</si>
  <si>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</si>
  <si>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</si>
  <si>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</si>
  <si>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</si>
  <si>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</si>
  <si>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121-T11-000-082-00</t>
  </si>
  <si>
    <t>RAINBOW DR</t>
  </si>
  <si>
    <t>121-T11-000-083-00</t>
  </si>
  <si>
    <t>TAWAS LAKE WATERFRONT</t>
  </si>
  <si>
    <t>073-F10-000-001-00</t>
  </si>
  <si>
    <t>BASS LAKE RD</t>
  </si>
  <si>
    <t>MLC</t>
  </si>
  <si>
    <t>LITTLE BASS LAKE WATERFRONT</t>
  </si>
  <si>
    <t>Using $200/FF</t>
  </si>
  <si>
    <t xml:space="preserve">Due to lack of sales using sales from other areas </t>
  </si>
  <si>
    <t>Chappel Lake Waterfront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</si>
</sst>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0" fontId="2" fillId="2" borderId="0" xfId="0" applyNumberFormat="1" applyFont="1" applyFill="1" applyAlignment="1">
      <alignment horizontal="center"/>
    </xf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/>
    <xf numFmtId="40" fontId="3" fillId="3" borderId="2" xfId="0" applyNumberFormat="1" applyFont="1" applyFill="1" applyBorder="1"/>
    <xf numFmtId="8" fontId="2" fillId="2" borderId="0" xfId="0" applyNumberFormat="1" applyFont="1" applyFill="1" applyAlignment="1">
      <alignment horizontal="center"/>
    </xf>
    <xf numFmtId="8" fontId="0" fillId="0" borderId="0" xfId="0" applyNumberFormat="1"/>
    <xf numFmtId="8" fontId="3" fillId="3" borderId="1" xfId="0" applyNumberFormat="1" applyFont="1" applyFill="1" applyBorder="1"/>
    <xf numFmtId="8" fontId="3" fillId="3" borderId="0" xfId="0" applyNumberFormat="1" applyFont="1" applyFill="1"/>
    <xf numFmtId="8" fontId="3" fillId="3" borderId="2" xfId="0" applyNumberFormat="1" applyFont="1" applyFill="1" applyBorder="1"/>
    <xf numFmtId="168" fontId="3" fillId="3" borderId="2" xfId="0" applyNumberFormat="1" applyFont="1" applyFill="1" applyBorder="1"/>
    <xf numFmtId="0" fontId="0" fillId="0" borderId="0" xfId="0" quotePrefix="1" applyAlignment="1">
      <alignment horizontal="left"/>
    </xf>
    <xf numFmtId="0" fontId="1" fillId="0" borderId="3" xfId="0" applyFont="1" applyBorder="1"/>
    <xf numFmtId="6" fontId="1" fillId="0" borderId="3" xfId="0" applyNumberFormat="1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A6B8-EF1E-4EA0-8F4D-5C68EA34AC17}">
  <dimension ref="A1:BH13"/>
  <sheetViews>
    <sheetView tabSelected="1" workbookViewId="0">
      <selection activeCell="C21" sqref="C21"/>
    </sheetView>
  </sheetViews>
  <sheetFormatPr defaultRowHeight="15" x14ac:dyDescent="0.25"/>
  <cols>
    <col min="1" max="1" width="28" bestFit="1" customWidth="1"/>
    <col min="2" max="2" width="26.5703125" bestFit="1" customWidth="1"/>
    <col min="3" max="3" width="9.28515625" style="24" bestFit="1" customWidth="1"/>
    <col min="4" max="4" width="9.5703125" style="14" bestFit="1" customWidth="1"/>
    <col min="5" max="5" width="5.5703125" bestFit="1" customWidth="1"/>
    <col min="6" max="6" width="30.140625" bestFit="1" customWidth="1"/>
    <col min="7" max="7" width="10.140625" style="14" bestFit="1" customWidth="1"/>
    <col min="8" max="8" width="12.7109375" style="14" bestFit="1" customWidth="1"/>
    <col min="9" max="9" width="12.85546875" style="19" bestFit="1" customWidth="1"/>
    <col min="10" max="10" width="13.42578125" style="14" bestFit="1" customWidth="1"/>
    <col min="11" max="11" width="13.28515625" style="14" bestFit="1" customWidth="1"/>
    <col min="12" max="12" width="14.42578125" style="14" bestFit="1" customWidth="1"/>
    <col min="13" max="13" width="11.140625" style="29" bestFit="1" customWidth="1"/>
    <col min="14" max="14" width="6.42578125" style="33" bestFit="1" customWidth="1"/>
    <col min="15" max="15" width="14.28515625" style="38" bestFit="1" customWidth="1"/>
    <col min="16" max="16" width="10.7109375" style="38" bestFit="1" customWidth="1"/>
    <col min="17" max="17" width="10" style="14" bestFit="1" customWidth="1"/>
    <col min="18" max="18" width="12" style="14" bestFit="1" customWidth="1"/>
    <col min="19" max="19" width="11.85546875" style="43" bestFit="1" customWidth="1"/>
    <col min="20" max="20" width="11.7109375" style="38" bestFit="1" customWidth="1"/>
    <col min="21" max="21" width="8.7109375" style="4" bestFit="1" customWidth="1"/>
    <col min="22" max="22" width="11" bestFit="1" customWidth="1"/>
    <col min="23" max="23" width="19.42578125" bestFit="1" customWidth="1"/>
    <col min="24" max="24" width="29.140625" bestFit="1" customWidth="1"/>
    <col min="25" max="25" width="5.42578125" bestFit="1" customWidth="1"/>
  </cols>
  <sheetData>
    <row r="1" spans="1:60" ht="23.25" x14ac:dyDescent="0.35">
      <c r="A1" s="52" t="s">
        <v>51</v>
      </c>
    </row>
    <row r="3" spans="1:60" x14ac:dyDescent="0.25">
      <c r="A3" s="1" t="s">
        <v>0</v>
      </c>
      <c r="B3" s="1" t="s">
        <v>1</v>
      </c>
      <c r="C3" s="23" t="s">
        <v>2</v>
      </c>
      <c r="D3" s="13" t="s">
        <v>3</v>
      </c>
      <c r="E3" s="1" t="s">
        <v>4</v>
      </c>
      <c r="F3" s="1" t="s">
        <v>5</v>
      </c>
      <c r="G3" s="13" t="s">
        <v>6</v>
      </c>
      <c r="H3" s="13" t="s">
        <v>7</v>
      </c>
      <c r="I3" s="18" t="s">
        <v>8</v>
      </c>
      <c r="J3" s="13" t="s">
        <v>9</v>
      </c>
      <c r="K3" s="13" t="s">
        <v>10</v>
      </c>
      <c r="L3" s="13" t="s">
        <v>11</v>
      </c>
      <c r="M3" s="28" t="s">
        <v>12</v>
      </c>
      <c r="N3" s="32" t="s">
        <v>13</v>
      </c>
      <c r="O3" s="37" t="s">
        <v>14</v>
      </c>
      <c r="P3" s="37" t="s">
        <v>15</v>
      </c>
      <c r="Q3" s="13" t="s">
        <v>16</v>
      </c>
      <c r="R3" s="13" t="s">
        <v>17</v>
      </c>
      <c r="S3" s="42" t="s">
        <v>18</v>
      </c>
      <c r="T3" s="37" t="s">
        <v>19</v>
      </c>
      <c r="U3" s="3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25">
      <c r="A4" t="s">
        <v>30</v>
      </c>
      <c r="B4" t="s">
        <v>31</v>
      </c>
      <c r="C4" s="24">
        <v>44014</v>
      </c>
      <c r="D4" s="14">
        <v>214000</v>
      </c>
      <c r="E4" t="s">
        <v>25</v>
      </c>
      <c r="F4" t="s">
        <v>32</v>
      </c>
      <c r="G4" s="14">
        <v>214000</v>
      </c>
      <c r="H4" s="14">
        <v>122600</v>
      </c>
      <c r="I4" s="19">
        <f>H4/G4*100</f>
        <v>57.289719626168221</v>
      </c>
      <c r="J4" s="14">
        <v>245144</v>
      </c>
      <c r="K4" s="14">
        <f>G4-150284</f>
        <v>63716</v>
      </c>
      <c r="L4" s="14">
        <v>94860</v>
      </c>
      <c r="M4" s="29">
        <v>372</v>
      </c>
      <c r="N4" s="33">
        <v>936.77401799999996</v>
      </c>
      <c r="O4" s="38">
        <v>4</v>
      </c>
      <c r="P4" s="38">
        <v>1.7</v>
      </c>
      <c r="Q4" s="14">
        <f>K4/M4</f>
        <v>171.27956989247312</v>
      </c>
      <c r="R4" s="14">
        <f>K4/O4</f>
        <v>15929</v>
      </c>
      <c r="S4" s="43">
        <f>K4/O4/43560</f>
        <v>0.3656795224977043</v>
      </c>
      <c r="T4" s="38">
        <v>372</v>
      </c>
      <c r="U4" s="5" t="s">
        <v>27</v>
      </c>
      <c r="V4">
        <v>2020004257</v>
      </c>
      <c r="W4" t="s">
        <v>33</v>
      </c>
      <c r="X4" t="s">
        <v>28</v>
      </c>
      <c r="Y4" s="6" t="s">
        <v>29</v>
      </c>
    </row>
    <row r="5" spans="1:60" x14ac:dyDescent="0.25">
      <c r="A5" t="s">
        <v>45</v>
      </c>
      <c r="B5" t="s">
        <v>46</v>
      </c>
      <c r="C5" s="24">
        <v>44160</v>
      </c>
      <c r="D5" s="14">
        <v>13500</v>
      </c>
      <c r="E5" t="s">
        <v>47</v>
      </c>
      <c r="F5" t="s">
        <v>26</v>
      </c>
      <c r="G5" s="14">
        <v>13500</v>
      </c>
      <c r="H5" s="14">
        <v>6900</v>
      </c>
      <c r="I5" s="19">
        <v>51.11</v>
      </c>
      <c r="J5" s="14">
        <v>4440</v>
      </c>
      <c r="K5" s="14">
        <v>13500</v>
      </c>
      <c r="L5" s="14">
        <v>4440</v>
      </c>
      <c r="M5" s="29">
        <v>74</v>
      </c>
      <c r="N5" s="33">
        <v>163.30000000000001</v>
      </c>
      <c r="O5" s="38">
        <v>0.28000000000000003</v>
      </c>
      <c r="P5" s="38">
        <v>0.28000000000000003</v>
      </c>
      <c r="Q5" s="14">
        <v>182</v>
      </c>
      <c r="R5" s="14">
        <v>48214</v>
      </c>
      <c r="S5" s="43">
        <v>1.1200000000000001</v>
      </c>
      <c r="T5" s="38">
        <v>74</v>
      </c>
      <c r="U5" s="5">
        <v>13</v>
      </c>
      <c r="V5">
        <v>2020007497</v>
      </c>
      <c r="X5" t="s">
        <v>48</v>
      </c>
      <c r="Y5" s="48">
        <v>402</v>
      </c>
    </row>
    <row r="6" spans="1:60" ht="15.75" thickBot="1" x14ac:dyDescent="0.3">
      <c r="A6" t="s">
        <v>41</v>
      </c>
      <c r="B6" t="s">
        <v>42</v>
      </c>
      <c r="C6" s="24">
        <v>44117</v>
      </c>
      <c r="D6" s="14">
        <v>30000</v>
      </c>
      <c r="E6" t="s">
        <v>25</v>
      </c>
      <c r="F6" t="s">
        <v>32</v>
      </c>
      <c r="G6" s="14">
        <v>30000</v>
      </c>
      <c r="H6" s="14">
        <v>17200</v>
      </c>
      <c r="I6" s="19">
        <v>55.33</v>
      </c>
      <c r="J6" s="14">
        <v>41452</v>
      </c>
      <c r="K6" s="14">
        <v>30000</v>
      </c>
      <c r="L6" s="14">
        <v>17200</v>
      </c>
      <c r="M6" s="29">
        <v>138.4</v>
      </c>
      <c r="N6" s="33">
        <v>390.9</v>
      </c>
      <c r="O6" s="38">
        <v>0.62</v>
      </c>
      <c r="P6" s="38">
        <v>1.24</v>
      </c>
      <c r="Q6" s="14">
        <v>217</v>
      </c>
      <c r="R6" s="14">
        <v>24194</v>
      </c>
      <c r="S6" s="43">
        <v>0.56000000000000005</v>
      </c>
      <c r="T6" s="38">
        <v>138.4</v>
      </c>
      <c r="U6" s="5">
        <v>14</v>
      </c>
      <c r="V6">
        <v>2020006272</v>
      </c>
      <c r="W6" t="s">
        <v>43</v>
      </c>
      <c r="X6" t="s">
        <v>44</v>
      </c>
      <c r="Y6" s="48">
        <v>402</v>
      </c>
    </row>
    <row r="7" spans="1:60" ht="15.75" thickTop="1" x14ac:dyDescent="0.25">
      <c r="A7" s="7"/>
      <c r="B7" s="7"/>
      <c r="C7" s="25" t="s">
        <v>34</v>
      </c>
      <c r="D7" s="15">
        <f>+SUM(D4:D4)</f>
        <v>214000</v>
      </c>
      <c r="E7" s="7"/>
      <c r="F7" s="7"/>
      <c r="G7" s="15">
        <f>+SUM(G4:G4)</f>
        <v>214000</v>
      </c>
      <c r="H7" s="15">
        <f>+SUM(H4:H6)</f>
        <v>146700</v>
      </c>
      <c r="I7" s="20"/>
      <c r="J7" s="15">
        <f>+SUM(J4:J6)</f>
        <v>291036</v>
      </c>
      <c r="K7" s="15">
        <f>+SUM(K4:K6)</f>
        <v>107216</v>
      </c>
      <c r="L7" s="15">
        <f>+SUM(L4:L6)</f>
        <v>116500</v>
      </c>
      <c r="M7" s="30">
        <f>+SUM(M4:M6)</f>
        <v>584.4</v>
      </c>
      <c r="N7" s="34"/>
      <c r="O7" s="39">
        <f>+SUM(O4:O6)</f>
        <v>4.9000000000000004</v>
      </c>
      <c r="P7" s="39">
        <f>+SUM(P4:P6)</f>
        <v>3.2199999999999998</v>
      </c>
      <c r="Q7" s="15"/>
      <c r="R7" s="15"/>
      <c r="S7" s="44"/>
      <c r="T7" s="39"/>
      <c r="U7" s="8"/>
      <c r="V7" s="7"/>
      <c r="W7" s="7"/>
      <c r="X7" s="7"/>
      <c r="Y7" s="7"/>
    </row>
    <row r="8" spans="1:60" x14ac:dyDescent="0.25">
      <c r="A8" s="9"/>
      <c r="B8" s="9"/>
      <c r="C8" s="26"/>
      <c r="D8" s="16"/>
      <c r="E8" s="9"/>
      <c r="F8" s="9"/>
      <c r="G8" s="16"/>
      <c r="H8" s="16" t="s">
        <v>35</v>
      </c>
      <c r="I8" s="21">
        <f>H7/G7*100</f>
        <v>68.55140186915888</v>
      </c>
      <c r="J8" s="16"/>
      <c r="K8" s="16"/>
      <c r="L8" s="16" t="s">
        <v>36</v>
      </c>
      <c r="M8" s="31"/>
      <c r="N8" s="35"/>
      <c r="O8" s="40" t="s">
        <v>36</v>
      </c>
      <c r="P8" s="40"/>
      <c r="Q8" s="16"/>
      <c r="R8" s="16" t="s">
        <v>36</v>
      </c>
      <c r="S8" s="45"/>
      <c r="T8" s="40"/>
      <c r="U8" s="10"/>
      <c r="V8" s="9"/>
      <c r="W8" s="9"/>
      <c r="X8" s="9"/>
      <c r="Y8" s="9"/>
    </row>
    <row r="9" spans="1:60" ht="15.75" thickBot="1" x14ac:dyDescent="0.3">
      <c r="A9" s="9"/>
      <c r="B9" s="11"/>
      <c r="C9" s="27"/>
      <c r="D9" s="17"/>
      <c r="E9" s="11"/>
      <c r="F9" s="11"/>
      <c r="G9" s="17"/>
      <c r="H9" s="17" t="s">
        <v>37</v>
      </c>
      <c r="I9" s="22" t="e">
        <f>STDEV(I4:I4)</f>
        <v>#DIV/0!</v>
      </c>
      <c r="J9" s="17"/>
      <c r="K9" s="17"/>
      <c r="L9" s="16" t="s">
        <v>38</v>
      </c>
      <c r="M9" s="47">
        <f>K7/M7</f>
        <v>183.4633812457221</v>
      </c>
      <c r="N9" s="36"/>
      <c r="O9" s="41" t="s">
        <v>39</v>
      </c>
      <c r="P9" s="41">
        <f>K7/O7</f>
        <v>21880.81632653061</v>
      </c>
      <c r="Q9" s="17"/>
      <c r="R9" s="17" t="s">
        <v>40</v>
      </c>
      <c r="S9" s="46">
        <f>K7/O7/43560</f>
        <v>0.50231442439234641</v>
      </c>
      <c r="T9" s="41"/>
      <c r="U9" s="12"/>
      <c r="V9" s="11"/>
      <c r="W9" s="11"/>
      <c r="X9" s="11"/>
      <c r="Y9" s="11"/>
    </row>
    <row r="10" spans="1:60" ht="15.75" thickBot="1" x14ac:dyDescent="0.3">
      <c r="A10" s="49" t="s">
        <v>49</v>
      </c>
      <c r="L10" s="50" t="s">
        <v>49</v>
      </c>
    </row>
    <row r="13" spans="1:60" ht="15.75" x14ac:dyDescent="0.25">
      <c r="A13" s="51" t="s">
        <v>50</v>
      </c>
    </row>
  </sheetData>
  <conditionalFormatting sqref="A4:Y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2D87-3FB0-4F6F-93F5-55CF061BC28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2023-01-13T14:53:39Z</cp:lastPrinted>
  <dcterms:created xsi:type="dcterms:W3CDTF">2022-02-17T15:30:59Z</dcterms:created>
  <dcterms:modified xsi:type="dcterms:W3CDTF">2023-01-13T16:07:41Z</dcterms:modified>
</cp:coreProperties>
</file>